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3176"/>
  </bookViews>
  <sheets>
    <sheet name="Návrh rozpočtu 2025" sheetId="1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4" l="1"/>
  <c r="C70" i="14"/>
  <c r="C25" i="14"/>
  <c r="C54" i="14"/>
  <c r="C50" i="14"/>
  <c r="C49" i="14"/>
  <c r="C23" i="14"/>
  <c r="C56" i="14" l="1"/>
  <c r="C53" i="14"/>
  <c r="C51" i="14"/>
  <c r="C48" i="14"/>
  <c r="C46" i="14"/>
  <c r="C18" i="14"/>
  <c r="C68" i="14"/>
  <c r="C65" i="14"/>
  <c r="C64" i="14" s="1"/>
  <c r="C60" i="14"/>
  <c r="C58" i="14"/>
  <c r="C21" i="14"/>
  <c r="C7" i="14"/>
  <c r="C6" i="14" l="1"/>
</calcChain>
</file>

<file path=xl/sharedStrings.xml><?xml version="1.0" encoding="utf-8"?>
<sst xmlns="http://schemas.openxmlformats.org/spreadsheetml/2006/main" count="83" uniqueCount="75">
  <si>
    <t>opravy a udržování</t>
  </si>
  <si>
    <t>plyn</t>
  </si>
  <si>
    <t>poštovné</t>
  </si>
  <si>
    <t>čistící materiál</t>
  </si>
  <si>
    <t>kancelářský materiál</t>
  </si>
  <si>
    <t>technický materiál</t>
  </si>
  <si>
    <t>výtvarné potřeby</t>
  </si>
  <si>
    <t>učební pomůcky</t>
  </si>
  <si>
    <t>ostatní materiál</t>
  </si>
  <si>
    <t>poplatky za bankovní transakce</t>
  </si>
  <si>
    <t>ostatní služby</t>
  </si>
  <si>
    <t>zákonné sociální náhrady</t>
  </si>
  <si>
    <t>náhrady na zdravotní prohlídky</t>
  </si>
  <si>
    <t>ostatní náklady z činnosti</t>
  </si>
  <si>
    <t>pojištění majetku</t>
  </si>
  <si>
    <t>odpisy</t>
  </si>
  <si>
    <t>drobný dlouhodobý hmotný majetek</t>
  </si>
  <si>
    <t>školní stravování</t>
  </si>
  <si>
    <t>úplata za vzdělávání (školní družiny, školní kluby, školkovné)</t>
  </si>
  <si>
    <t xml:space="preserve">drobný majetek </t>
  </si>
  <si>
    <t>výnosy z prodeje služeb</t>
  </si>
  <si>
    <t>pronájmy</t>
  </si>
  <si>
    <t>spotřeba materiálu</t>
  </si>
  <si>
    <t>spotřeba energie</t>
  </si>
  <si>
    <t>výnosy vybraných místních vládních institucí z transférů</t>
  </si>
  <si>
    <t>předplatné novin, časopisů</t>
  </si>
  <si>
    <t>nádobí do školní jídelny</t>
  </si>
  <si>
    <t>plavání žáků 3. a 4. tříd provozní náklady</t>
  </si>
  <si>
    <t xml:space="preserve">telefonní poplatky </t>
  </si>
  <si>
    <t>elektrická energie</t>
  </si>
  <si>
    <t xml:space="preserve">internet připojení </t>
  </si>
  <si>
    <t>servisní a licenční smlouva VIS Plzeň</t>
  </si>
  <si>
    <t>poradenství GDPR</t>
  </si>
  <si>
    <t>softwarové služby</t>
  </si>
  <si>
    <t>poplatky IPO www</t>
  </si>
  <si>
    <t>odvoz tuhého odpadu</t>
  </si>
  <si>
    <t>deratizace, kanalizační systény</t>
  </si>
  <si>
    <t>zpracování mezd</t>
  </si>
  <si>
    <t>zpracování účetnictví</t>
  </si>
  <si>
    <t>ostatní služby DVPP</t>
  </si>
  <si>
    <t>zákonné sociální pojištění</t>
  </si>
  <si>
    <t>sociální pojištění</t>
  </si>
  <si>
    <t>zdravotní pojištění</t>
  </si>
  <si>
    <t>jiné sociální pojištění</t>
  </si>
  <si>
    <t>Základní škola a Mateřská škola Rokytnice nad Rokytnou</t>
  </si>
  <si>
    <t>Komentář k položkám:</t>
  </si>
  <si>
    <t>Byly stanoveny priority v rámci hlavní činnosti organizace a podmínky</t>
  </si>
  <si>
    <t>jejich realizace, opatření k hospodárnému a efektivnímu vynakládání nákladů.</t>
  </si>
  <si>
    <t>Případná rizika: výkyvy v ekonomice, inflace a její působení v jednotlivých</t>
  </si>
  <si>
    <t>položkách, nepředvídatelná rizika.</t>
  </si>
  <si>
    <t>zpracovala: Procházková Eva, účetní školy</t>
  </si>
  <si>
    <t>sňato dne:</t>
  </si>
  <si>
    <t>technická podpora a servis</t>
  </si>
  <si>
    <t>cestovní náhrady</t>
  </si>
  <si>
    <t>správa domény</t>
  </si>
  <si>
    <t>program Bakaláři - škola online</t>
  </si>
  <si>
    <t>kontrola elektro, hasící přístroje,výtahy, hřiště</t>
  </si>
  <si>
    <t>NÁVRH   ROZPOČTU   NA   ROK    2025</t>
  </si>
  <si>
    <t>V Rokytnici nad Rokytnou dne: 25. 11. 2024</t>
  </si>
  <si>
    <t>schválila:  Mgr. Hana Oborná, DiS.</t>
  </si>
  <si>
    <t>tvorba FKSP</t>
  </si>
  <si>
    <t>potraviny školní stravování</t>
  </si>
  <si>
    <t>doprava plavání, jízdné žáci</t>
  </si>
  <si>
    <t>z toho: příspěvek zřizovatele</t>
  </si>
  <si>
    <t xml:space="preserve">              dotace Kraj Vysočina SR</t>
  </si>
  <si>
    <t>mzdové náklady</t>
  </si>
  <si>
    <t>mzdy včetně odvodů, ONIV SR</t>
  </si>
  <si>
    <t>SU</t>
  </si>
  <si>
    <t>Název</t>
  </si>
  <si>
    <t>Náklady celkem:</t>
  </si>
  <si>
    <t>Výnosy celkem:</t>
  </si>
  <si>
    <t>Kč</t>
  </si>
  <si>
    <t>rozpočet přímých NIV státní rozpočet UZ 33353</t>
  </si>
  <si>
    <t>okres Třebíč, příspěvková organizace, IČ: 70993271</t>
  </si>
  <si>
    <t>schváleno dne: 12.12.2024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</si>
</sst>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/>
    <xf numFmtId="4" fontId="0" fillId="0" borderId="6" xfId="0" applyNumberFormat="1" applyBorder="1"/>
    <xf numFmtId="0" fontId="2" fillId="0" borderId="5" xfId="0" applyFont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4" fontId="2" fillId="2" borderId="6" xfId="0" applyNumberFormat="1" applyFont="1" applyFill="1" applyBorder="1"/>
    <xf numFmtId="0" fontId="0" fillId="0" borderId="5" xfId="0" applyBorder="1" applyAlignment="1">
      <alignment horizontal="left"/>
    </xf>
    <xf numFmtId="4" fontId="0" fillId="2" borderId="6" xfId="0" applyNumberFormat="1" applyFill="1" applyBorder="1"/>
    <xf numFmtId="0" fontId="3" fillId="3" borderId="5" xfId="0" applyFont="1" applyFill="1" applyBorder="1" applyAlignment="1">
      <alignment horizontal="left"/>
    </xf>
    <xf numFmtId="4" fontId="0" fillId="0" borderId="6" xfId="0" applyNumberFormat="1" applyBorder="1" applyAlignment="1">
      <alignment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wrapText="1"/>
    </xf>
    <xf numFmtId="4" fontId="0" fillId="0" borderId="9" xfId="0" applyNumberFormat="1" applyBorder="1"/>
    <xf numFmtId="0" fontId="1" fillId="0" borderId="13" xfId="0" applyFont="1" applyBorder="1"/>
    <xf numFmtId="0" fontId="0" fillId="0" borderId="14" xfId="0" applyBorder="1"/>
    <xf numFmtId="0" fontId="0" fillId="0" borderId="13" xfId="0" applyBorder="1"/>
    <xf numFmtId="4" fontId="2" fillId="3" borderId="6" xfId="0" applyNumberFormat="1" applyFont="1" applyFill="1" applyBorder="1"/>
    <xf numFmtId="4" fontId="2" fillId="0" borderId="6" xfId="0" applyNumberFormat="1" applyFont="1" applyBorder="1"/>
    <xf numFmtId="4" fontId="3" fillId="3" borderId="6" xfId="0" applyNumberFormat="1" applyFont="1" applyFill="1" applyBorder="1"/>
    <xf numFmtId="4" fontId="2" fillId="2" borderId="6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5" xfId="0" applyBorder="1"/>
    <xf numFmtId="4" fontId="4" fillId="2" borderId="6" xfId="0" applyNumberFormat="1" applyFont="1" applyFill="1" applyBorder="1"/>
    <xf numFmtId="0" fontId="2" fillId="0" borderId="16" xfId="0" applyFont="1" applyBorder="1" applyAlignment="1">
      <alignment horizontal="left"/>
    </xf>
    <xf numFmtId="0" fontId="0" fillId="0" borderId="17" xfId="0" applyBorder="1" applyAlignment="1">
      <alignment wrapText="1"/>
    </xf>
    <xf numFmtId="4" fontId="0" fillId="2" borderId="18" xfId="0" applyNumberFormat="1" applyFill="1" applyBorder="1" applyAlignment="1">
      <alignment vertical="center" wrapText="1"/>
    </xf>
    <xf numFmtId="4" fontId="3" fillId="2" borderId="6" xfId="0" applyNumberFormat="1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0" xfId="0" applyFont="1"/>
    <xf numFmtId="0" fontId="5" fillId="0" borderId="14" xfId="0" applyFont="1" applyBorder="1"/>
    <xf numFmtId="4" fontId="4" fillId="0" borderId="6" xfId="0" applyNumberFormat="1" applyFont="1" applyBorder="1"/>
    <xf numFmtId="0" fontId="2" fillId="0" borderId="5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85"/>
  <sheetViews>
    <sheetView tabSelected="1" topLeftCell="A61" workbookViewId="0">
      <selection activeCell="A84" sqref="A84"/>
    </sheetView>
  </sheetViews>
  <sheetFormatPr defaultRowHeight="14.4" x14ac:dyDescent="0.3"/>
  <cols>
    <col min="1" max="1" width="12.88671875" customWidth="1"/>
    <col min="2" max="2" width="40" customWidth="1"/>
    <col min="3" max="3" width="16.109375" customWidth="1"/>
    <col min="4" max="4" width="11.33203125" bestFit="1" customWidth="1"/>
    <col min="5" max="5" width="9.88671875" bestFit="1" customWidth="1"/>
  </cols>
  <sheetData>
    <row r="1" spans="1:6" ht="18" x14ac:dyDescent="0.35">
      <c r="A1" s="37" t="s">
        <v>44</v>
      </c>
      <c r="B1" s="38"/>
      <c r="C1" s="39"/>
      <c r="D1" s="40"/>
    </row>
    <row r="2" spans="1:6" ht="18" x14ac:dyDescent="0.35">
      <c r="A2" s="21" t="s">
        <v>73</v>
      </c>
      <c r="B2" s="40"/>
      <c r="C2" s="41"/>
      <c r="D2" s="40"/>
    </row>
    <row r="3" spans="1:6" ht="19.5" customHeight="1" x14ac:dyDescent="0.35">
      <c r="A3" s="21" t="s">
        <v>57</v>
      </c>
      <c r="C3" s="22"/>
    </row>
    <row r="4" spans="1:6" ht="8.25" customHeight="1" thickBot="1" x14ac:dyDescent="0.35">
      <c r="A4" s="23"/>
      <c r="C4" s="29"/>
    </row>
    <row r="5" spans="1:6" x14ac:dyDescent="0.3">
      <c r="A5" s="35" t="s">
        <v>67</v>
      </c>
      <c r="B5" s="36" t="s">
        <v>68</v>
      </c>
      <c r="C5" s="28" t="s">
        <v>71</v>
      </c>
      <c r="D5" s="3"/>
    </row>
    <row r="6" spans="1:6" ht="17.100000000000001" customHeight="1" x14ac:dyDescent="0.3">
      <c r="A6" s="12">
        <v>5</v>
      </c>
      <c r="B6" s="9" t="s">
        <v>69</v>
      </c>
      <c r="C6" s="24">
        <f>C7+C18+C21+C23+C25+C46+C48+C51+C53+C56+C58+C60+C62</f>
        <v>12010000</v>
      </c>
      <c r="D6" s="1"/>
      <c r="E6" s="1"/>
    </row>
    <row r="7" spans="1:6" ht="17.100000000000001" customHeight="1" x14ac:dyDescent="0.3">
      <c r="A7" s="11">
        <v>501</v>
      </c>
      <c r="B7" s="6" t="s">
        <v>22</v>
      </c>
      <c r="C7" s="13">
        <f t="shared" ref="C7" si="0">SUM(C8:C17)</f>
        <v>803000</v>
      </c>
    </row>
    <row r="8" spans="1:6" ht="17.100000000000001" customHeight="1" x14ac:dyDescent="0.3">
      <c r="A8" s="14"/>
      <c r="B8" s="4" t="s">
        <v>3</v>
      </c>
      <c r="C8" s="15">
        <v>40000</v>
      </c>
      <c r="F8" s="1"/>
    </row>
    <row r="9" spans="1:6" ht="17.100000000000001" customHeight="1" x14ac:dyDescent="0.3">
      <c r="A9" s="14"/>
      <c r="B9" s="4" t="s">
        <v>4</v>
      </c>
      <c r="C9" s="15">
        <v>40000</v>
      </c>
      <c r="F9" s="1"/>
    </row>
    <row r="10" spans="1:6" ht="17.100000000000001" customHeight="1" x14ac:dyDescent="0.3">
      <c r="A10" s="14"/>
      <c r="B10" s="4" t="s">
        <v>5</v>
      </c>
      <c r="C10" s="15">
        <v>10000</v>
      </c>
      <c r="F10" s="1"/>
    </row>
    <row r="11" spans="1:6" ht="17.100000000000001" customHeight="1" x14ac:dyDescent="0.3">
      <c r="A11" s="14"/>
      <c r="B11" s="4" t="s">
        <v>25</v>
      </c>
      <c r="C11" s="15">
        <v>2000</v>
      </c>
      <c r="F11" s="1"/>
    </row>
    <row r="12" spans="1:6" ht="17.100000000000001" customHeight="1" x14ac:dyDescent="0.3">
      <c r="A12" s="14"/>
      <c r="B12" s="4" t="s">
        <v>6</v>
      </c>
      <c r="C12" s="15">
        <v>20000</v>
      </c>
      <c r="F12" s="1"/>
    </row>
    <row r="13" spans="1:6" ht="17.100000000000001" customHeight="1" x14ac:dyDescent="0.3">
      <c r="A13" s="14"/>
      <c r="B13" s="4" t="s">
        <v>19</v>
      </c>
      <c r="C13" s="15">
        <v>10000</v>
      </c>
      <c r="F13" s="1"/>
    </row>
    <row r="14" spans="1:6" ht="17.100000000000001" customHeight="1" x14ac:dyDescent="0.3">
      <c r="A14" s="14"/>
      <c r="B14" s="4" t="s">
        <v>7</v>
      </c>
      <c r="C14" s="15">
        <v>10000</v>
      </c>
      <c r="F14" s="1"/>
    </row>
    <row r="15" spans="1:6" ht="17.100000000000001" customHeight="1" x14ac:dyDescent="0.3">
      <c r="A15" s="14"/>
      <c r="B15" s="4" t="s">
        <v>26</v>
      </c>
      <c r="C15" s="15">
        <v>6000</v>
      </c>
      <c r="F15" s="1"/>
    </row>
    <row r="16" spans="1:6" ht="17.100000000000001" customHeight="1" x14ac:dyDescent="0.3">
      <c r="A16" s="14"/>
      <c r="B16" s="4" t="s">
        <v>61</v>
      </c>
      <c r="C16" s="15">
        <v>650000</v>
      </c>
      <c r="F16" s="1"/>
    </row>
    <row r="17" spans="1:6" ht="17.100000000000001" customHeight="1" x14ac:dyDescent="0.3">
      <c r="A17" s="14"/>
      <c r="B17" s="4" t="s">
        <v>8</v>
      </c>
      <c r="C17" s="15">
        <v>15000</v>
      </c>
      <c r="F17" s="1"/>
    </row>
    <row r="18" spans="1:6" ht="17.100000000000001" customHeight="1" x14ac:dyDescent="0.3">
      <c r="A18" s="11">
        <v>502</v>
      </c>
      <c r="B18" s="6" t="s">
        <v>23</v>
      </c>
      <c r="C18" s="13">
        <f>C19+C20</f>
        <v>545000</v>
      </c>
      <c r="D18" s="1"/>
      <c r="F18" s="1"/>
    </row>
    <row r="19" spans="1:6" ht="17.100000000000001" customHeight="1" x14ac:dyDescent="0.3">
      <c r="A19" s="14"/>
      <c r="B19" s="4" t="s">
        <v>29</v>
      </c>
      <c r="C19" s="15">
        <v>230000</v>
      </c>
      <c r="D19" s="1"/>
      <c r="F19" s="1"/>
    </row>
    <row r="20" spans="1:6" ht="17.100000000000001" customHeight="1" x14ac:dyDescent="0.3">
      <c r="A20" s="14"/>
      <c r="B20" s="4" t="s">
        <v>1</v>
      </c>
      <c r="C20" s="42">
        <v>315000</v>
      </c>
      <c r="D20" s="1"/>
      <c r="F20" s="1"/>
    </row>
    <row r="21" spans="1:6" ht="17.100000000000001" customHeight="1" x14ac:dyDescent="0.3">
      <c r="A21" s="11">
        <v>511</v>
      </c>
      <c r="B21" s="6" t="s">
        <v>0</v>
      </c>
      <c r="C21" s="13">
        <f t="shared" ref="C21" si="1">C22</f>
        <v>30000</v>
      </c>
      <c r="F21" s="1"/>
    </row>
    <row r="22" spans="1:6" ht="17.100000000000001" customHeight="1" x14ac:dyDescent="0.3">
      <c r="A22" s="11"/>
      <c r="B22" s="4" t="s">
        <v>0</v>
      </c>
      <c r="C22" s="10">
        <v>30000</v>
      </c>
      <c r="F22" s="1"/>
    </row>
    <row r="23" spans="1:6" ht="17.100000000000001" customHeight="1" x14ac:dyDescent="0.3">
      <c r="A23" s="11">
        <v>512</v>
      </c>
      <c r="B23" s="6" t="s">
        <v>53</v>
      </c>
      <c r="C23" s="25">
        <f>C24</f>
        <v>6000</v>
      </c>
      <c r="F23" s="1"/>
    </row>
    <row r="24" spans="1:6" ht="17.100000000000001" customHeight="1" x14ac:dyDescent="0.3">
      <c r="A24" s="11"/>
      <c r="B24" s="4" t="s">
        <v>53</v>
      </c>
      <c r="C24" s="10">
        <v>6000</v>
      </c>
      <c r="F24" s="1"/>
    </row>
    <row r="25" spans="1:6" ht="17.100000000000001" customHeight="1" x14ac:dyDescent="0.3">
      <c r="A25" s="11">
        <v>518</v>
      </c>
      <c r="B25" s="6" t="s">
        <v>10</v>
      </c>
      <c r="C25" s="13">
        <f>C26+C27+C28+C29+C30+C31+C32+C33+C34+C35+C36+C37+C38+C39+C40+C41+C42+C43+C44+C45</f>
        <v>476880</v>
      </c>
      <c r="F25" s="1"/>
    </row>
    <row r="26" spans="1:6" ht="17.100000000000001" customHeight="1" x14ac:dyDescent="0.3">
      <c r="A26" s="14"/>
      <c r="B26" s="4" t="s">
        <v>2</v>
      </c>
      <c r="C26" s="15">
        <v>1000</v>
      </c>
      <c r="F26" s="1"/>
    </row>
    <row r="27" spans="1:6" ht="17.100000000000001" customHeight="1" x14ac:dyDescent="0.3">
      <c r="A27" s="14"/>
      <c r="B27" s="4" t="s">
        <v>27</v>
      </c>
      <c r="C27" s="15">
        <v>12000</v>
      </c>
      <c r="F27" s="1"/>
    </row>
    <row r="28" spans="1:6" ht="17.100000000000001" customHeight="1" x14ac:dyDescent="0.3">
      <c r="A28" s="14"/>
      <c r="B28" s="4" t="s">
        <v>54</v>
      </c>
      <c r="C28" s="15">
        <v>400</v>
      </c>
      <c r="F28" s="1"/>
    </row>
    <row r="29" spans="1:6" ht="17.100000000000001" customHeight="1" x14ac:dyDescent="0.3">
      <c r="A29" s="14"/>
      <c r="B29" s="4" t="s">
        <v>28</v>
      </c>
      <c r="C29" s="15">
        <v>13000</v>
      </c>
      <c r="F29" s="1"/>
    </row>
    <row r="30" spans="1:6" ht="17.100000000000001" customHeight="1" x14ac:dyDescent="0.3">
      <c r="A30" s="14"/>
      <c r="B30" s="4" t="s">
        <v>30</v>
      </c>
      <c r="C30" s="15">
        <v>1000</v>
      </c>
      <c r="F30" s="1"/>
    </row>
    <row r="31" spans="1:6" ht="17.100000000000001" customHeight="1" x14ac:dyDescent="0.3">
      <c r="A31" s="14"/>
      <c r="B31" s="4" t="s">
        <v>52</v>
      </c>
      <c r="C31" s="15">
        <v>29780</v>
      </c>
      <c r="F31" s="1"/>
    </row>
    <row r="32" spans="1:6" ht="17.100000000000001" customHeight="1" x14ac:dyDescent="0.3">
      <c r="A32" s="14"/>
      <c r="B32" s="4" t="s">
        <v>55</v>
      </c>
      <c r="C32" s="15">
        <v>9000</v>
      </c>
      <c r="F32" s="1"/>
    </row>
    <row r="33" spans="1:6" ht="17.100000000000001" customHeight="1" x14ac:dyDescent="0.3">
      <c r="A33" s="14"/>
      <c r="B33" s="4" t="s">
        <v>31</v>
      </c>
      <c r="C33" s="15">
        <v>13000</v>
      </c>
      <c r="F33" s="1"/>
    </row>
    <row r="34" spans="1:6" ht="17.100000000000001" customHeight="1" x14ac:dyDescent="0.3">
      <c r="A34" s="14"/>
      <c r="B34" s="4" t="s">
        <v>33</v>
      </c>
      <c r="C34" s="15">
        <v>15000</v>
      </c>
      <c r="F34" s="1"/>
    </row>
    <row r="35" spans="1:6" ht="17.100000000000001" customHeight="1" x14ac:dyDescent="0.3">
      <c r="A35" s="14"/>
      <c r="B35" s="4" t="s">
        <v>62</v>
      </c>
      <c r="C35" s="15">
        <v>22000</v>
      </c>
      <c r="F35" s="1"/>
    </row>
    <row r="36" spans="1:6" ht="17.100000000000001" customHeight="1" x14ac:dyDescent="0.3">
      <c r="A36" s="14"/>
      <c r="B36" s="4" t="s">
        <v>9</v>
      </c>
      <c r="C36" s="15">
        <v>8500</v>
      </c>
      <c r="F36" s="1"/>
    </row>
    <row r="37" spans="1:6" ht="17.100000000000001" customHeight="1" x14ac:dyDescent="0.3">
      <c r="A37" s="14"/>
      <c r="B37" s="4" t="s">
        <v>32</v>
      </c>
      <c r="C37" s="15">
        <v>5000</v>
      </c>
      <c r="F37" s="1"/>
    </row>
    <row r="38" spans="1:6" ht="17.100000000000001" customHeight="1" x14ac:dyDescent="0.3">
      <c r="A38" s="14"/>
      <c r="B38" s="4" t="s">
        <v>34</v>
      </c>
      <c r="C38" s="15">
        <v>3200</v>
      </c>
      <c r="F38" s="1"/>
    </row>
    <row r="39" spans="1:6" ht="17.100000000000001" customHeight="1" x14ac:dyDescent="0.3">
      <c r="A39" s="14"/>
      <c r="B39" s="4" t="s">
        <v>35</v>
      </c>
      <c r="C39" s="15">
        <v>4000</v>
      </c>
      <c r="F39" s="1"/>
    </row>
    <row r="40" spans="1:6" ht="17.100000000000001" customHeight="1" x14ac:dyDescent="0.3">
      <c r="A40" s="14"/>
      <c r="B40" s="4" t="s">
        <v>56</v>
      </c>
      <c r="C40" s="15">
        <v>50000</v>
      </c>
      <c r="F40" s="1"/>
    </row>
    <row r="41" spans="1:6" ht="17.100000000000001" customHeight="1" x14ac:dyDescent="0.3">
      <c r="A41" s="14"/>
      <c r="B41" s="4" t="s">
        <v>36</v>
      </c>
      <c r="C41" s="15">
        <v>8000</v>
      </c>
      <c r="F41" s="1"/>
    </row>
    <row r="42" spans="1:6" ht="17.100000000000001" customHeight="1" x14ac:dyDescent="0.3">
      <c r="A42" s="14"/>
      <c r="B42" s="4" t="s">
        <v>37</v>
      </c>
      <c r="C42" s="15">
        <v>71000</v>
      </c>
      <c r="F42" s="1"/>
    </row>
    <row r="43" spans="1:6" ht="17.100000000000001" customHeight="1" x14ac:dyDescent="0.3">
      <c r="A43" s="14"/>
      <c r="B43" s="4" t="s">
        <v>38</v>
      </c>
      <c r="C43" s="15">
        <v>180000</v>
      </c>
      <c r="F43" s="1"/>
    </row>
    <row r="44" spans="1:6" ht="17.100000000000001" customHeight="1" x14ac:dyDescent="0.3">
      <c r="A44" s="14"/>
      <c r="B44" s="4" t="s">
        <v>10</v>
      </c>
      <c r="C44" s="15">
        <v>26000</v>
      </c>
      <c r="F44" s="1"/>
    </row>
    <row r="45" spans="1:6" ht="17.100000000000001" customHeight="1" x14ac:dyDescent="0.3">
      <c r="A45" s="14"/>
      <c r="B45" s="4" t="s">
        <v>39</v>
      </c>
      <c r="C45" s="15">
        <v>5000</v>
      </c>
      <c r="F45" s="1"/>
    </row>
    <row r="46" spans="1:6" ht="17.100000000000001" customHeight="1" x14ac:dyDescent="0.3">
      <c r="A46" s="11">
        <v>521</v>
      </c>
      <c r="B46" s="6" t="s">
        <v>65</v>
      </c>
      <c r="C46" s="25">
        <f>C47</f>
        <v>190000</v>
      </c>
      <c r="F46" s="1"/>
    </row>
    <row r="47" spans="1:6" ht="17.100000000000001" customHeight="1" x14ac:dyDescent="0.3">
      <c r="A47" s="14"/>
      <c r="B47" s="4" t="s">
        <v>65</v>
      </c>
      <c r="C47" s="10">
        <v>190000</v>
      </c>
      <c r="F47" s="1"/>
    </row>
    <row r="48" spans="1:6" ht="17.100000000000001" customHeight="1" x14ac:dyDescent="0.3">
      <c r="A48" s="11">
        <v>524</v>
      </c>
      <c r="B48" s="6" t="s">
        <v>40</v>
      </c>
      <c r="C48" s="25">
        <f>+C49+C50</f>
        <v>64220</v>
      </c>
      <c r="F48" s="1"/>
    </row>
    <row r="49" spans="1:6" ht="17.100000000000001" customHeight="1" x14ac:dyDescent="0.3">
      <c r="A49" s="14"/>
      <c r="B49" s="4" t="s">
        <v>41</v>
      </c>
      <c r="C49" s="10">
        <f>C47/100*24.8</f>
        <v>47120</v>
      </c>
      <c r="F49" s="1"/>
    </row>
    <row r="50" spans="1:6" ht="17.100000000000001" customHeight="1" x14ac:dyDescent="0.3">
      <c r="A50" s="14"/>
      <c r="B50" s="4" t="s">
        <v>42</v>
      </c>
      <c r="C50" s="10">
        <f>C47/100*9</f>
        <v>17100</v>
      </c>
      <c r="F50" s="1"/>
    </row>
    <row r="51" spans="1:6" ht="17.100000000000001" customHeight="1" x14ac:dyDescent="0.3">
      <c r="A51" s="11">
        <v>525</v>
      </c>
      <c r="B51" s="6" t="s">
        <v>43</v>
      </c>
      <c r="C51" s="25">
        <f>C52</f>
        <v>11000</v>
      </c>
      <c r="F51" s="1"/>
    </row>
    <row r="52" spans="1:6" ht="17.100000000000001" customHeight="1" x14ac:dyDescent="0.3">
      <c r="A52" s="14"/>
      <c r="B52" s="4" t="s">
        <v>43</v>
      </c>
      <c r="C52" s="15">
        <v>11000</v>
      </c>
      <c r="F52" s="1"/>
    </row>
    <row r="53" spans="1:6" ht="17.100000000000001" customHeight="1" x14ac:dyDescent="0.3">
      <c r="A53" s="11">
        <v>527</v>
      </c>
      <c r="B53" s="6" t="s">
        <v>11</v>
      </c>
      <c r="C53" s="13">
        <f>C54+C55</f>
        <v>5900</v>
      </c>
      <c r="F53" s="1"/>
    </row>
    <row r="54" spans="1:6" ht="17.100000000000001" customHeight="1" x14ac:dyDescent="0.3">
      <c r="A54" s="11"/>
      <c r="B54" s="4" t="s">
        <v>60</v>
      </c>
      <c r="C54" s="15">
        <f>C47/100*1</f>
        <v>1900</v>
      </c>
      <c r="F54" s="1"/>
    </row>
    <row r="55" spans="1:6" ht="17.100000000000001" customHeight="1" x14ac:dyDescent="0.3">
      <c r="A55" s="14"/>
      <c r="B55" s="4" t="s">
        <v>12</v>
      </c>
      <c r="C55" s="15">
        <v>4000</v>
      </c>
      <c r="F55" s="1"/>
    </row>
    <row r="56" spans="1:6" ht="17.100000000000001" customHeight="1" x14ac:dyDescent="0.3">
      <c r="A56" s="11">
        <v>549</v>
      </c>
      <c r="B56" s="6" t="s">
        <v>13</v>
      </c>
      <c r="C56" s="13">
        <f>C57</f>
        <v>29000</v>
      </c>
      <c r="F56" s="1"/>
    </row>
    <row r="57" spans="1:6" ht="16.2" customHeight="1" x14ac:dyDescent="0.3">
      <c r="A57" s="14"/>
      <c r="B57" s="4" t="s">
        <v>14</v>
      </c>
      <c r="C57" s="15">
        <v>29000</v>
      </c>
      <c r="F57" s="1"/>
    </row>
    <row r="58" spans="1:6" ht="16.2" customHeight="1" x14ac:dyDescent="0.3">
      <c r="A58" s="11">
        <v>551</v>
      </c>
      <c r="B58" s="6" t="s">
        <v>15</v>
      </c>
      <c r="C58" s="13">
        <f t="shared" ref="C58" si="2">C59</f>
        <v>19000</v>
      </c>
      <c r="F58" s="1"/>
    </row>
    <row r="59" spans="1:6" ht="16.2" customHeight="1" x14ac:dyDescent="0.3">
      <c r="A59" s="11"/>
      <c r="B59" s="4" t="s">
        <v>15</v>
      </c>
      <c r="C59" s="15">
        <v>19000</v>
      </c>
      <c r="F59" s="1"/>
    </row>
    <row r="60" spans="1:6" ht="16.2" customHeight="1" x14ac:dyDescent="0.3">
      <c r="A60" s="11">
        <v>558</v>
      </c>
      <c r="B60" s="6" t="s">
        <v>16</v>
      </c>
      <c r="C60" s="13">
        <f t="shared" ref="C60" si="3">C61</f>
        <v>30000</v>
      </c>
      <c r="F60" s="1"/>
    </row>
    <row r="61" spans="1:6" ht="16.2" customHeight="1" x14ac:dyDescent="0.3">
      <c r="A61" s="11"/>
      <c r="B61" s="4" t="s">
        <v>16</v>
      </c>
      <c r="C61" s="30">
        <v>30000</v>
      </c>
      <c r="F61" s="1"/>
    </row>
    <row r="62" spans="1:6" ht="16.2" customHeight="1" x14ac:dyDescent="0.3">
      <c r="A62" s="11">
        <v>521</v>
      </c>
      <c r="B62" s="6" t="s">
        <v>72</v>
      </c>
      <c r="C62" s="34">
        <f>C63</f>
        <v>9800000</v>
      </c>
      <c r="F62" s="1"/>
    </row>
    <row r="63" spans="1:6" ht="16.2" customHeight="1" x14ac:dyDescent="0.3">
      <c r="A63" s="11"/>
      <c r="B63" s="4" t="s">
        <v>66</v>
      </c>
      <c r="C63" s="30">
        <v>9800000</v>
      </c>
      <c r="F63" s="1"/>
    </row>
    <row r="64" spans="1:6" ht="16.2" customHeight="1" x14ac:dyDescent="0.3">
      <c r="A64" s="16">
        <v>6</v>
      </c>
      <c r="B64" s="8" t="s">
        <v>70</v>
      </c>
      <c r="C64" s="26">
        <f>H68+C65+C68+C70</f>
        <v>12010000</v>
      </c>
    </row>
    <row r="65" spans="1:3" ht="17.100000000000001" customHeight="1" x14ac:dyDescent="0.3">
      <c r="A65" s="11">
        <v>602</v>
      </c>
      <c r="B65" s="6" t="s">
        <v>20</v>
      </c>
      <c r="C65" s="13">
        <f t="shared" ref="C65" si="4">C66+C67</f>
        <v>790000</v>
      </c>
    </row>
    <row r="66" spans="1:3" ht="28.8" x14ac:dyDescent="0.3">
      <c r="A66" s="11"/>
      <c r="B66" s="5" t="s">
        <v>18</v>
      </c>
      <c r="C66" s="17">
        <v>140000</v>
      </c>
    </row>
    <row r="67" spans="1:3" ht="17.100000000000001" customHeight="1" x14ac:dyDescent="0.3">
      <c r="A67" s="11"/>
      <c r="B67" s="4" t="s">
        <v>17</v>
      </c>
      <c r="C67" s="10">
        <v>650000</v>
      </c>
    </row>
    <row r="68" spans="1:3" ht="17.100000000000001" customHeight="1" x14ac:dyDescent="0.3">
      <c r="A68" s="11">
        <v>603</v>
      </c>
      <c r="B68" s="6" t="s">
        <v>21</v>
      </c>
      <c r="C68" s="13">
        <f t="shared" ref="C68" si="5">C69</f>
        <v>0</v>
      </c>
    </row>
    <row r="69" spans="1:3" ht="17.100000000000001" customHeight="1" x14ac:dyDescent="0.3">
      <c r="A69" s="11"/>
      <c r="B69" s="4" t="s">
        <v>21</v>
      </c>
      <c r="C69" s="10">
        <v>0</v>
      </c>
    </row>
    <row r="70" spans="1:3" ht="28.8" x14ac:dyDescent="0.3">
      <c r="A70" s="43">
        <v>672</v>
      </c>
      <c r="B70" s="7" t="s">
        <v>24</v>
      </c>
      <c r="C70" s="27">
        <f>C71+C72</f>
        <v>11220000</v>
      </c>
    </row>
    <row r="71" spans="1:3" x14ac:dyDescent="0.3">
      <c r="A71" s="31"/>
      <c r="B71" s="32" t="s">
        <v>63</v>
      </c>
      <c r="C71" s="33">
        <v>1420000</v>
      </c>
    </row>
    <row r="72" spans="1:3" ht="15" thickBot="1" x14ac:dyDescent="0.35">
      <c r="A72" s="18"/>
      <c r="B72" s="19" t="s">
        <v>64</v>
      </c>
      <c r="C72" s="20">
        <v>9800000</v>
      </c>
    </row>
    <row r="73" spans="1:3" x14ac:dyDescent="0.3">
      <c r="A73" s="2"/>
      <c r="C73" s="1"/>
    </row>
    <row r="74" spans="1:3" x14ac:dyDescent="0.3">
      <c r="A74" s="2" t="s">
        <v>45</v>
      </c>
      <c r="C74" s="1"/>
    </row>
    <row r="75" spans="1:3" x14ac:dyDescent="0.3">
      <c r="A75" s="2" t="s">
        <v>46</v>
      </c>
      <c r="C75" s="1"/>
    </row>
    <row r="76" spans="1:3" x14ac:dyDescent="0.3">
      <c r="A76" t="s">
        <v>47</v>
      </c>
    </row>
    <row r="77" spans="1:3" x14ac:dyDescent="0.3">
      <c r="A77" t="s">
        <v>48</v>
      </c>
    </row>
    <row r="78" spans="1:3" x14ac:dyDescent="0.3">
      <c r="A78" t="s">
        <v>49</v>
      </c>
    </row>
    <row r="80" spans="1:3" x14ac:dyDescent="0.3">
      <c r="A80" t="s">
        <v>58</v>
      </c>
    </row>
    <row r="81" spans="1:1" x14ac:dyDescent="0.3">
      <c r="A81" t="s">
        <v>50</v>
      </c>
    </row>
    <row r="83" spans="1:1" x14ac:dyDescent="0.3">
      <c r="A83" t="s">
        <v>59</v>
      </c>
    </row>
    <row r="84" spans="1:1" x14ac:dyDescent="0.3">
      <c r="A84" t="s">
        <v>74</v>
      </c>
    </row>
    <row r="85" spans="1:1" x14ac:dyDescent="0.3">
      <c r="A85" t="s">
        <v>51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Kojetice</dc:creator>
  <cp:lastModifiedBy>DELL3</cp:lastModifiedBy>
  <cp:lastPrinted>2024-12-16T12:01:04Z</cp:lastPrinted>
  <dcterms:created xsi:type="dcterms:W3CDTF">2017-11-22T06:30:39Z</dcterms:created>
  <dcterms:modified xsi:type="dcterms:W3CDTF">2024-12-16T12:02:58Z</dcterms:modified>
</cp:coreProperties>
</file>